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Лен 17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D76" i="1"/>
  <c r="T76" i="1" s="1"/>
  <c r="AD75" i="1"/>
  <c r="T75" i="1"/>
  <c r="AD74" i="1"/>
  <c r="T74" i="1" s="1"/>
  <c r="AD73" i="1"/>
  <c r="T73" i="1"/>
  <c r="AD72" i="1"/>
  <c r="AD71" i="1"/>
  <c r="T71" i="1"/>
  <c r="AD70" i="1"/>
  <c r="AD69" i="1"/>
  <c r="AN68" i="1"/>
  <c r="AD68" i="1"/>
  <c r="T68" i="1"/>
  <c r="AD67" i="1"/>
  <c r="AD66" i="1"/>
  <c r="T66" i="1"/>
  <c r="AD65" i="1"/>
  <c r="T65" i="1" s="1"/>
  <c r="AD64" i="1"/>
  <c r="T64" i="1"/>
  <c r="AD63" i="1"/>
  <c r="T63" i="1" s="1"/>
  <c r="AX54" i="1"/>
  <c r="AN54" i="1"/>
  <c r="AD54" i="1"/>
  <c r="AD34" i="1"/>
  <c r="AD37" i="1" s="1"/>
  <c r="T34" i="1"/>
  <c r="Q25" i="1"/>
  <c r="P23" i="1"/>
  <c r="AX14" i="1"/>
  <c r="AD40" i="1" l="1"/>
  <c r="T37" i="1"/>
  <c r="T54" i="1"/>
  <c r="AD45" i="1"/>
  <c r="T45" i="1" s="1"/>
</calcChain>
</file>

<file path=xl/sharedStrings.xml><?xml version="1.0" encoding="utf-8"?>
<sst xmlns="http://schemas.openxmlformats.org/spreadsheetml/2006/main" count="176" uniqueCount="142">
  <si>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</si>
  <si>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</si>
  <si>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</si>
  <si>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</si>
  <si>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</si>
  <si>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ул.Ленская д.17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</si>
  <si>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</si>
  <si>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</si>
  <si>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</si>
  <si>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</si>
  <si>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</si>
  <si>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</si>
  <si>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</si>
  <si>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</si>
  <si>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</si>
  <si>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</si>
  <si>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</si>
  <si>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</si>
  <si>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</si>
  <si>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</si>
  <si>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</si>
  <si>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</si>
  <si>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</si>
  <si>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</si>
  <si>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</si>
  <si>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</si>
  <si>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 xml:space="preserve"> 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</si>
  <si>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</si>
  <si>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</si>
  <si>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</si>
  <si>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</si>
  <si>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</si>
  <si>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</si>
  <si>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</si>
  <si>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</si>
  <si>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</si>
  <si>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</si>
  <si>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</si>
  <si>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участка,руб,(сноска 2)</t>
  </si>
  <si>
    <t xml:space="preserve">Серия МКД/год постройки   </t>
  </si>
  <si>
    <t>1-511/1963</t>
  </si>
  <si>
    <t xml:space="preserve">Кол-во  этажей  </t>
  </si>
  <si>
    <t>5</t>
  </si>
  <si>
    <t xml:space="preserve">Подъездов  </t>
  </si>
  <si>
    <t>4</t>
  </si>
  <si>
    <t xml:space="preserve">Квартир </t>
  </si>
  <si>
    <t>80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</si>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</sst>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51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topLeftCell="A42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326205.06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72235.95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24078.65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 t="s">
        <v>26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27</v>
      </c>
      <c r="AD18" s="19"/>
      <c r="AE18" s="19"/>
      <c r="AF18" s="19"/>
      <c r="AG18" s="19"/>
      <c r="AH18" s="19"/>
      <c r="AI18" s="19"/>
      <c r="AJ18" s="19"/>
      <c r="AK18" s="19" t="s">
        <v>28</v>
      </c>
      <c r="AL18" s="19"/>
      <c r="AM18" s="19"/>
      <c r="AN18" s="19"/>
      <c r="AO18" s="19"/>
      <c r="AP18" s="19"/>
      <c r="AQ18" s="19"/>
      <c r="AR18" s="19" t="s">
        <v>29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30</v>
      </c>
      <c r="BM18" s="30"/>
      <c r="BN18" s="30"/>
      <c r="BO18" s="30"/>
      <c r="BP18" s="30"/>
      <c r="BQ18" s="30" t="s">
        <v>26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26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>
        <v>19.510000000000002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4105.0999999999995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3433.2</v>
      </c>
      <c r="AD23" s="30"/>
      <c r="AE23" s="30"/>
      <c r="AF23" s="30"/>
      <c r="AG23" s="30"/>
      <c r="AH23" s="30"/>
      <c r="AI23" s="30"/>
      <c r="AJ23" s="30"/>
      <c r="AK23" s="30">
        <v>671.9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3433.2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44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42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253969.11+AD34</f>
        <v>326205.06</v>
      </c>
      <c r="U34" s="70"/>
      <c r="V34" s="70"/>
      <c r="W34" s="70"/>
      <c r="X34" s="70"/>
      <c r="Y34" s="70"/>
      <c r="Z34" s="70"/>
      <c r="AA34" s="70"/>
      <c r="AB34" s="70"/>
      <c r="AC34" s="71"/>
      <c r="AD34" s="69">
        <f>ROUND(BG14*3,2)</f>
        <v>72235.95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7"/>
      <c r="B35" s="67"/>
      <c r="C35" s="67"/>
      <c r="D35" s="67"/>
      <c r="E35" s="73" t="s">
        <v>56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U35" s="75"/>
      <c r="V35" s="75"/>
      <c r="W35" s="75"/>
      <c r="X35" s="75"/>
      <c r="Y35" s="75"/>
      <c r="Z35" s="75"/>
      <c r="AA35" s="75"/>
      <c r="AB35" s="75"/>
      <c r="AC35" s="76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7"/>
      <c r="B36" s="67"/>
      <c r="C36" s="67"/>
      <c r="D36" s="67"/>
      <c r="E36" s="77" t="s">
        <v>57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58</v>
      </c>
      <c r="Q36" s="78"/>
      <c r="R36" s="78"/>
      <c r="S36" s="78"/>
      <c r="T36" s="79"/>
      <c r="U36" s="80"/>
      <c r="V36" s="80"/>
      <c r="W36" s="80"/>
      <c r="X36" s="80"/>
      <c r="Y36" s="80"/>
      <c r="Z36" s="80"/>
      <c r="AA36" s="80"/>
      <c r="AB36" s="80"/>
      <c r="AC36" s="81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7">
        <v>2</v>
      </c>
      <c r="B37" s="67"/>
      <c r="C37" s="67"/>
      <c r="D37" s="67"/>
      <c r="E37" s="68" t="s">
        <v>59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253969.11+AD37</f>
        <v>326205.06</v>
      </c>
      <c r="U37" s="70"/>
      <c r="V37" s="70"/>
      <c r="W37" s="70"/>
      <c r="X37" s="70"/>
      <c r="Y37" s="70"/>
      <c r="Z37" s="70"/>
      <c r="AA37" s="70"/>
      <c r="AB37" s="70"/>
      <c r="AC37" s="71"/>
      <c r="AD37" s="82">
        <f>+AD34</f>
        <v>72235.95</v>
      </c>
      <c r="AE37" s="82"/>
      <c r="AF37" s="82"/>
      <c r="AG37" s="82"/>
      <c r="AH37" s="82"/>
      <c r="AI37" s="82"/>
      <c r="AJ37" s="82"/>
      <c r="AK37" s="82"/>
      <c r="AL37" s="82"/>
      <c r="AM37" s="8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7"/>
      <c r="B38" s="67"/>
      <c r="C38" s="67"/>
      <c r="D38" s="67"/>
      <c r="E38" s="73" t="s">
        <v>60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75"/>
      <c r="V38" s="75"/>
      <c r="W38" s="75"/>
      <c r="X38" s="75"/>
      <c r="Y38" s="75"/>
      <c r="Z38" s="75"/>
      <c r="AA38" s="75"/>
      <c r="AB38" s="75"/>
      <c r="AC38" s="76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7"/>
      <c r="B39" s="67"/>
      <c r="C39" s="67"/>
      <c r="D39" s="67"/>
      <c r="E39" s="77" t="s">
        <v>61</v>
      </c>
      <c r="F39" s="77"/>
      <c r="G39" s="77"/>
      <c r="H39" s="77"/>
      <c r="I39" s="78" t="s">
        <v>58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80"/>
      <c r="V39" s="80"/>
      <c r="W39" s="80"/>
      <c r="X39" s="80"/>
      <c r="Y39" s="80"/>
      <c r="Z39" s="80"/>
      <c r="AA39" s="80"/>
      <c r="AB39" s="80"/>
      <c r="AC39" s="81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7">
        <v>3</v>
      </c>
      <c r="B40" s="67"/>
      <c r="C40" s="67"/>
      <c r="D40" s="67"/>
      <c r="E40" s="68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9">
        <v>0</v>
      </c>
      <c r="U40" s="70"/>
      <c r="V40" s="70"/>
      <c r="W40" s="70"/>
      <c r="X40" s="70"/>
      <c r="Y40" s="70"/>
      <c r="Z40" s="70"/>
      <c r="AA40" s="70"/>
      <c r="AB40" s="70"/>
      <c r="AC40" s="71"/>
      <c r="AD40" s="83">
        <f>+AD34-AD37</f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49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3" t="s">
        <v>63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75"/>
      <c r="V41" s="75"/>
      <c r="W41" s="75"/>
      <c r="X41" s="75"/>
      <c r="Y41" s="75"/>
      <c r="Z41" s="75"/>
      <c r="AA41" s="75"/>
      <c r="AB41" s="75"/>
      <c r="AC41" s="76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64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74"/>
      <c r="U42" s="75"/>
      <c r="V42" s="75"/>
      <c r="W42" s="75"/>
      <c r="X42" s="75"/>
      <c r="Y42" s="75"/>
      <c r="Z42" s="75"/>
      <c r="AA42" s="75"/>
      <c r="AB42" s="75"/>
      <c r="AC42" s="76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65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74"/>
      <c r="U43" s="75"/>
      <c r="V43" s="75"/>
      <c r="W43" s="75"/>
      <c r="X43" s="75"/>
      <c r="Y43" s="75"/>
      <c r="Z43" s="75"/>
      <c r="AA43" s="75"/>
      <c r="AB43" s="75"/>
      <c r="AC43" s="76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66</v>
      </c>
      <c r="F44" s="88"/>
      <c r="G44" s="88"/>
      <c r="H44" s="88"/>
      <c r="I44" s="88"/>
      <c r="J44" s="88"/>
      <c r="K44" s="88"/>
      <c r="L44" s="88"/>
      <c r="M44" s="78" t="s">
        <v>58</v>
      </c>
      <c r="N44" s="78"/>
      <c r="O44" s="78"/>
      <c r="P44" s="78"/>
      <c r="Q44" s="78"/>
      <c r="R44" s="78"/>
      <c r="S44" s="78"/>
      <c r="T44" s="79"/>
      <c r="U44" s="80"/>
      <c r="V44" s="80"/>
      <c r="W44" s="80"/>
      <c r="X44" s="80"/>
      <c r="Y44" s="80"/>
      <c r="Z44" s="80"/>
      <c r="AA44" s="80"/>
      <c r="AB44" s="80"/>
      <c r="AC44" s="81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67</v>
      </c>
      <c r="F45" s="89"/>
      <c r="G45" s="89"/>
      <c r="H45" s="89"/>
      <c r="I45" s="89"/>
      <c r="J45" s="89"/>
      <c r="K45" s="90" t="s">
        <v>68</v>
      </c>
      <c r="L45" s="90"/>
      <c r="M45" s="90"/>
      <c r="N45" s="90"/>
      <c r="O45" s="90"/>
      <c r="P45" s="90"/>
      <c r="Q45" s="90"/>
      <c r="R45" s="90"/>
      <c r="S45" s="90"/>
      <c r="T45" s="69">
        <f>253969.11+AD45</f>
        <v>326205.06</v>
      </c>
      <c r="U45" s="70"/>
      <c r="V45" s="70"/>
      <c r="W45" s="70"/>
      <c r="X45" s="70"/>
      <c r="Y45" s="70"/>
      <c r="Z45" s="70"/>
      <c r="AA45" s="70"/>
      <c r="AB45" s="70"/>
      <c r="AC45" s="71"/>
      <c r="AD45" s="83">
        <f>+AD34</f>
        <v>72235.95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3" t="s">
        <v>69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  <c r="U46" s="75"/>
      <c r="V46" s="75"/>
      <c r="W46" s="75"/>
      <c r="X46" s="75"/>
      <c r="Y46" s="75"/>
      <c r="Z46" s="75"/>
      <c r="AA46" s="75"/>
      <c r="AB46" s="75"/>
      <c r="AC46" s="76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70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74"/>
      <c r="U47" s="75"/>
      <c r="V47" s="75"/>
      <c r="W47" s="75"/>
      <c r="X47" s="75"/>
      <c r="Y47" s="75"/>
      <c r="Z47" s="75"/>
      <c r="AA47" s="75"/>
      <c r="AB47" s="75"/>
      <c r="AC47" s="76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71</v>
      </c>
      <c r="F48" s="93"/>
      <c r="G48" s="93"/>
      <c r="H48" s="93"/>
      <c r="I48" s="94" t="s">
        <v>72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74"/>
      <c r="U48" s="75"/>
      <c r="V48" s="75"/>
      <c r="W48" s="75"/>
      <c r="X48" s="75"/>
      <c r="Y48" s="75"/>
      <c r="Z48" s="75"/>
      <c r="AA48" s="75"/>
      <c r="AB48" s="75"/>
      <c r="AC48" s="76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73</v>
      </c>
      <c r="F49" s="88"/>
      <c r="G49" s="88"/>
      <c r="H49" s="78" t="s">
        <v>58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  <c r="U49" s="80"/>
      <c r="V49" s="80"/>
      <c r="W49" s="80"/>
      <c r="X49" s="80"/>
      <c r="Y49" s="80"/>
      <c r="Z49" s="80"/>
      <c r="AA49" s="80"/>
      <c r="AB49" s="80"/>
      <c r="AC49" s="81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73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74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75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76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77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52</v>
      </c>
      <c r="B53" s="106"/>
      <c r="C53" s="106"/>
      <c r="D53" s="106"/>
      <c r="E53" s="107" t="s">
        <v>53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54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44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78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79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42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 t="s">
        <v>80</v>
      </c>
      <c r="B54" s="106"/>
      <c r="C54" s="106"/>
      <c r="D54" s="106"/>
      <c r="E54" s="83" t="s">
        <v>81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961086.01000000013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300259.82999999996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51823.83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248435.99999999997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82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83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84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85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86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87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88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73</v>
      </c>
      <c r="F61" s="111"/>
      <c r="G61" s="111"/>
      <c r="H61" s="112" t="s">
        <v>58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2.75" x14ac:dyDescent="0.2">
      <c r="A62" s="107"/>
      <c r="B62" s="107"/>
      <c r="C62" s="107"/>
      <c r="D62" s="107"/>
      <c r="E62" s="113" t="s">
        <v>89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22.5" customHeight="1" x14ac:dyDescent="0.2">
      <c r="A63" s="107" t="s">
        <v>90</v>
      </c>
      <c r="B63" s="107"/>
      <c r="C63" s="107"/>
      <c r="D63" s="107"/>
      <c r="E63" s="114" t="s">
        <v>91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102454.2+AD63</f>
        <v>136605.6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34151.4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v>34151.4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60" customHeight="1" x14ac:dyDescent="0.2">
      <c r="A64" s="107" t="s">
        <v>92</v>
      </c>
      <c r="B64" s="107"/>
      <c r="C64" s="107"/>
      <c r="D64" s="107"/>
      <c r="E64" s="114" t="s">
        <v>93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78634.64+AD64</f>
        <v>105037.51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 t="shared" ref="AD64:AD76" si="0">SUM(AN64:BG64)</f>
        <v>26402.87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v>26402.87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22.5" customHeight="1" x14ac:dyDescent="0.2">
      <c r="A65" s="107" t="s">
        <v>94</v>
      </c>
      <c r="B65" s="107"/>
      <c r="C65" s="107"/>
      <c r="D65" s="107"/>
      <c r="E65" s="114" t="s">
        <v>95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32416.91+AD65</f>
        <v>43295.119999999995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 t="shared" si="0"/>
        <v>10878.21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v>862.98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10015.23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22.5" customHeight="1" x14ac:dyDescent="0.2">
      <c r="A66" s="107" t="s">
        <v>96</v>
      </c>
      <c r="B66" s="107"/>
      <c r="C66" s="107"/>
      <c r="D66" s="107"/>
      <c r="E66" s="114" t="s">
        <v>97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31081.9+AD66</f>
        <v>41518.160000000003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 t="shared" si="0"/>
        <v>10436.26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v>10436.26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60" customHeight="1" x14ac:dyDescent="0.2">
      <c r="A67" s="107" t="s">
        <v>98</v>
      </c>
      <c r="B67" s="107"/>
      <c r="C67" s="107"/>
      <c r="D67" s="107"/>
      <c r="E67" s="114" t="s">
        <v>99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f t="shared" si="0"/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73.5" customHeight="1" x14ac:dyDescent="0.2">
      <c r="A68" s="107" t="s">
        <v>100</v>
      </c>
      <c r="B68" s="107"/>
      <c r="C68" s="107"/>
      <c r="D68" s="107"/>
      <c r="E68" s="114" t="s">
        <v>101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363274.71+AD68</f>
        <v>529952.81000000006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 t="shared" si="0"/>
        <v>166678.09999999998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73474.56-73044.6-10023.38</f>
        <v>-9593.4200000000073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v>176271.52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72.75" customHeight="1" x14ac:dyDescent="0.2">
      <c r="A69" s="107" t="s">
        <v>102</v>
      </c>
      <c r="B69" s="107"/>
      <c r="C69" s="107"/>
      <c r="D69" s="107"/>
      <c r="E69" s="114" t="s">
        <v>103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v>0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 t="shared" si="0"/>
        <v>0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v>0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62.25" customHeight="1" x14ac:dyDescent="0.2">
      <c r="A70" s="107" t="s">
        <v>104</v>
      </c>
      <c r="B70" s="107"/>
      <c r="C70" s="107"/>
      <c r="D70" s="107"/>
      <c r="E70" s="114" t="s">
        <v>105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v>0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f t="shared" si="0"/>
        <v>0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v>0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64.5" customHeight="1" x14ac:dyDescent="0.2">
      <c r="A71" s="107" t="s">
        <v>106</v>
      </c>
      <c r="B71" s="107"/>
      <c r="C71" s="107"/>
      <c r="D71" s="107"/>
      <c r="E71" s="114" t="s">
        <v>107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6796.8+AD71</f>
        <v>44095.98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 t="shared" si="0"/>
        <v>37299.18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v>37299.18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69.75" customHeight="1" x14ac:dyDescent="0.2">
      <c r="A72" s="107" t="s">
        <v>108</v>
      </c>
      <c r="B72" s="107"/>
      <c r="C72" s="107"/>
      <c r="D72" s="107"/>
      <c r="E72" s="114" t="s">
        <v>109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 t="shared" si="0"/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50.25" customHeight="1" x14ac:dyDescent="0.2">
      <c r="A73" s="107" t="s">
        <v>110</v>
      </c>
      <c r="B73" s="107"/>
      <c r="C73" s="107"/>
      <c r="D73" s="107"/>
      <c r="E73" s="114" t="s">
        <v>111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10561.14+AD73</f>
        <v>14081.52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 t="shared" si="0"/>
        <v>3520.38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3520.38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70.5" customHeight="1" x14ac:dyDescent="0.2">
      <c r="A74" s="107" t="s">
        <v>112</v>
      </c>
      <c r="B74" s="107"/>
      <c r="C74" s="107"/>
      <c r="D74" s="107"/>
      <c r="E74" s="114" t="s">
        <v>113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7593.9+AD74</f>
        <v>10770.75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 t="shared" si="0"/>
        <v>3176.85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v>3176.85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33" customHeight="1" x14ac:dyDescent="0.2">
      <c r="A75" s="107" t="s">
        <v>114</v>
      </c>
      <c r="B75" s="107"/>
      <c r="C75" s="107"/>
      <c r="D75" s="107"/>
      <c r="E75" s="114" t="s">
        <v>115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8099.99+AD75</f>
        <v>9069.7899999999991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969.8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v>969.8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39" customHeight="1" x14ac:dyDescent="0.2">
      <c r="A76" s="107" t="s">
        <v>116</v>
      </c>
      <c r="B76" s="107"/>
      <c r="C76" s="107"/>
      <c r="D76" s="107"/>
      <c r="E76" s="114" t="s">
        <v>117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19911.99+AD76</f>
        <v>26658.77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6746.78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v>6746.78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72" customHeight="1" x14ac:dyDescent="0.2">
      <c r="A77" s="107" t="s">
        <v>118</v>
      </c>
      <c r="B77" s="107"/>
      <c r="C77" s="107"/>
      <c r="D77" s="107"/>
      <c r="E77" s="114" t="s">
        <v>119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17" t="s">
        <v>120</v>
      </c>
      <c r="B78" s="118"/>
      <c r="C78" s="118"/>
      <c r="D78" s="119"/>
      <c r="E78" s="120" t="s">
        <v>121</v>
      </c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1" t="s">
        <v>122</v>
      </c>
      <c r="AI78" s="121"/>
      <c r="AJ78" s="121"/>
      <c r="AK78" s="121"/>
      <c r="AL78" s="121"/>
      <c r="AM78" s="122"/>
      <c r="AN78" s="123" t="s">
        <v>73</v>
      </c>
      <c r="AO78" s="123"/>
      <c r="AP78" s="123"/>
      <c r="AQ78" s="123"/>
      <c r="AR78" s="123"/>
      <c r="AS78" s="30">
        <f>ROUND(BQ22*P23*12,2)</f>
        <v>961086.01</v>
      </c>
      <c r="AT78" s="30"/>
      <c r="AU78" s="30"/>
      <c r="AV78" s="30"/>
      <c r="AW78" s="30"/>
      <c r="AX78" s="30"/>
      <c r="AY78" s="30"/>
      <c r="AZ78" s="30"/>
      <c r="BA78" s="124" t="s">
        <v>24</v>
      </c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</row>
    <row r="79" spans="1:72" ht="11.25" customHeight="1" x14ac:dyDescent="0.2">
      <c r="A79" s="125"/>
      <c r="B79" s="126"/>
      <c r="C79" s="126"/>
      <c r="D79" s="127"/>
      <c r="E79" s="128" t="s">
        <v>123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9" t="s">
        <v>124</v>
      </c>
      <c r="AH79" s="129"/>
      <c r="AI79" s="129"/>
      <c r="AJ79" s="129"/>
      <c r="AK79" s="129"/>
      <c r="AL79" s="129"/>
      <c r="AM79" s="129"/>
      <c r="AN79" s="130" t="s">
        <v>16</v>
      </c>
      <c r="AO79" s="130"/>
      <c r="AP79" s="130"/>
      <c r="AQ79" s="130"/>
      <c r="AR79" s="130"/>
      <c r="AS79" s="30"/>
      <c r="AT79" s="30"/>
      <c r="AU79" s="30"/>
      <c r="AV79" s="30"/>
      <c r="AW79" s="30"/>
      <c r="AX79" s="30"/>
      <c r="AY79" s="30"/>
      <c r="AZ79" s="30"/>
      <c r="BA79" s="131" t="s">
        <v>17</v>
      </c>
      <c r="BB79" s="131"/>
      <c r="BC79" s="131"/>
      <c r="BD79" s="131"/>
      <c r="BE79" s="131"/>
      <c r="BF79" s="30">
        <f>ROUND(AS78/4,2)</f>
        <v>240271.5</v>
      </c>
      <c r="BG79" s="30"/>
      <c r="BH79" s="30"/>
      <c r="BI79" s="30"/>
      <c r="BJ79" s="30"/>
      <c r="BK79" s="30"/>
      <c r="BL79" s="131" t="s">
        <v>18</v>
      </c>
      <c r="BM79" s="131"/>
      <c r="BN79" s="131"/>
      <c r="BO79" s="131"/>
      <c r="BP79" s="30">
        <f>ROUND(BF79/3,2)</f>
        <v>80090.5</v>
      </c>
      <c r="BQ79" s="30"/>
      <c r="BR79" s="30"/>
      <c r="BS79" s="30"/>
      <c r="BT79" s="30"/>
    </row>
    <row r="80" spans="1:72" ht="11.25" customHeight="1" x14ac:dyDescent="0.2">
      <c r="A80" s="125"/>
      <c r="B80" s="126"/>
      <c r="C80" s="126"/>
      <c r="D80" s="127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9"/>
      <c r="AH80" s="129"/>
      <c r="AI80" s="129"/>
      <c r="AJ80" s="129"/>
      <c r="AK80" s="129"/>
      <c r="AL80" s="129"/>
      <c r="AM80" s="129"/>
      <c r="AN80" s="130"/>
      <c r="AO80" s="130"/>
      <c r="AP80" s="130"/>
      <c r="AQ80" s="130"/>
      <c r="AR80" s="130"/>
      <c r="AS80" s="30"/>
      <c r="AT80" s="30"/>
      <c r="AU80" s="30"/>
      <c r="AV80" s="30"/>
      <c r="AW80" s="30"/>
      <c r="AX80" s="30"/>
      <c r="AY80" s="30"/>
      <c r="AZ80" s="30"/>
      <c r="BA80" s="131"/>
      <c r="BB80" s="131"/>
      <c r="BC80" s="131"/>
      <c r="BD80" s="131"/>
      <c r="BE80" s="131"/>
      <c r="BF80" s="30"/>
      <c r="BG80" s="30"/>
      <c r="BH80" s="30"/>
      <c r="BI80" s="30"/>
      <c r="BJ80" s="30"/>
      <c r="BK80" s="30"/>
      <c r="BL80" s="131"/>
      <c r="BM80" s="131"/>
      <c r="BN80" s="131"/>
      <c r="BO80" s="131"/>
      <c r="BP80" s="30"/>
      <c r="BQ80" s="30"/>
      <c r="BR80" s="30"/>
      <c r="BS80" s="30"/>
      <c r="BT80" s="30"/>
    </row>
    <row r="81" spans="1:75" ht="12.75" x14ac:dyDescent="0.2">
      <c r="A81" s="132"/>
      <c r="B81" s="133"/>
      <c r="C81" s="133"/>
      <c r="D81" s="134"/>
      <c r="E81" s="135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7" t="s">
        <v>125</v>
      </c>
      <c r="AC81" s="138" t="s">
        <v>126</v>
      </c>
      <c r="AD81" s="136"/>
      <c r="AE81" s="136"/>
      <c r="AF81" s="136"/>
      <c r="AG81" s="139"/>
      <c r="AH81" s="139"/>
      <c r="AI81" s="139"/>
      <c r="AJ81" s="139"/>
      <c r="AK81" s="139"/>
      <c r="AL81" s="139"/>
      <c r="AM81" s="140"/>
      <c r="AN81" s="131" t="s">
        <v>127</v>
      </c>
      <c r="AO81" s="131"/>
      <c r="AP81" s="131"/>
      <c r="AQ81" s="131"/>
      <c r="AR81" s="131"/>
      <c r="AS81" s="30">
        <f>ROUND(AC23*BQ22*12,2)</f>
        <v>803780.78</v>
      </c>
      <c r="AT81" s="30"/>
      <c r="AU81" s="30"/>
      <c r="AV81" s="30"/>
      <c r="AW81" s="30"/>
      <c r="AX81" s="30"/>
      <c r="AY81" s="30"/>
      <c r="AZ81" s="30"/>
      <c r="BA81" s="131" t="s">
        <v>17</v>
      </c>
      <c r="BB81" s="131"/>
      <c r="BC81" s="131"/>
      <c r="BD81" s="131"/>
      <c r="BE81" s="131"/>
      <c r="BF81" s="30">
        <f>ROUND(AS81/4,2)</f>
        <v>200945.2</v>
      </c>
      <c r="BG81" s="30"/>
      <c r="BH81" s="30"/>
      <c r="BI81" s="30"/>
      <c r="BJ81" s="30"/>
      <c r="BK81" s="30"/>
      <c r="BL81" s="131" t="s">
        <v>18</v>
      </c>
      <c r="BM81" s="131"/>
      <c r="BN81" s="131"/>
      <c r="BO81" s="131"/>
      <c r="BP81" s="30">
        <f>ROUND(BF81/3,2)</f>
        <v>66981.73</v>
      </c>
      <c r="BQ81" s="30"/>
      <c r="BR81" s="30"/>
      <c r="BS81" s="30"/>
      <c r="BT81" s="30"/>
    </row>
    <row r="83" spans="1:75" ht="12" x14ac:dyDescent="0.2">
      <c r="E83" s="141" t="s">
        <v>128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</row>
    <row r="84" spans="1:75" ht="12" x14ac:dyDescent="0.2">
      <c r="E84" s="141" t="s">
        <v>129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</row>
    <row r="85" spans="1:75" ht="12" x14ac:dyDescent="0.2">
      <c r="E85" s="141" t="s">
        <v>130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</row>
    <row r="86" spans="1:75" ht="12" x14ac:dyDescent="0.2">
      <c r="E86" s="141" t="s">
        <v>131</v>
      </c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</row>
    <row r="88" spans="1:75" s="142" customFormat="1" ht="12.75" x14ac:dyDescent="0.2"/>
    <row r="89" spans="1:75" s="143" customFormat="1" ht="19.5" customHeight="1" x14ac:dyDescent="0.25">
      <c r="I89" s="144" t="s">
        <v>132</v>
      </c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3" t="s">
        <v>133</v>
      </c>
      <c r="AY89" s="146" t="s">
        <v>134</v>
      </c>
      <c r="AZ89" s="146"/>
      <c r="BA89" s="146"/>
      <c r="BB89" s="146"/>
      <c r="BC89" s="146"/>
      <c r="BD89" s="146"/>
      <c r="BE89" s="146"/>
      <c r="BF89" s="146"/>
      <c r="BG89" s="146"/>
      <c r="BH89" s="146"/>
      <c r="BI89" s="143" t="s">
        <v>133</v>
      </c>
    </row>
    <row r="90" spans="1:75" s="143" customFormat="1" ht="15" x14ac:dyDescent="0.25"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75" s="143" customFormat="1" ht="15" x14ac:dyDescent="0.25"/>
    <row r="92" spans="1:75" s="142" customFormat="1" ht="15" x14ac:dyDescent="0.25">
      <c r="E92" s="143"/>
      <c r="F92" s="143"/>
      <c r="G92" s="143"/>
      <c r="H92" s="143"/>
      <c r="I92" s="149" t="s">
        <v>135</v>
      </c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0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3" t="s">
        <v>133</v>
      </c>
      <c r="AY92" s="146" t="s">
        <v>136</v>
      </c>
      <c r="AZ92" s="146"/>
      <c r="BA92" s="146"/>
      <c r="BB92" s="146"/>
      <c r="BC92" s="146"/>
      <c r="BD92" s="146"/>
      <c r="BE92" s="146"/>
      <c r="BF92" s="146"/>
      <c r="BG92" s="146"/>
      <c r="BH92" s="146"/>
      <c r="BI92" s="143" t="s">
        <v>133</v>
      </c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</row>
    <row r="93" spans="1:75" s="142" customFormat="1" ht="12.75" x14ac:dyDescent="0.2"/>
    <row r="94" spans="1:75" s="142" customFormat="1" ht="12.75" x14ac:dyDescent="0.2"/>
    <row r="95" spans="1:75" ht="12.75" x14ac:dyDescent="0.2"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2"/>
      <c r="BW95" s="142"/>
    </row>
    <row r="96" spans="1:75" ht="12.75" x14ac:dyDescent="0.2"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 t="s">
        <v>137</v>
      </c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 t="s">
        <v>138</v>
      </c>
      <c r="BC96" s="142"/>
      <c r="BD96" s="142"/>
      <c r="BE96" s="142"/>
      <c r="BF96" s="142"/>
      <c r="BG96" s="142"/>
      <c r="BH96" s="150" t="s">
        <v>139</v>
      </c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42"/>
    </row>
    <row r="97" spans="5:75" ht="12.75" x14ac:dyDescent="0.2"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 t="s">
        <v>140</v>
      </c>
      <c r="BC97" s="142"/>
      <c r="BD97" s="142"/>
      <c r="BE97" s="142"/>
      <c r="BF97" s="150" t="s">
        <v>141</v>
      </c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42"/>
    </row>
  </sheetData>
  <mergeCells count="281">
    <mergeCell ref="BH96:BV96"/>
    <mergeCell ref="BF97:BV97"/>
    <mergeCell ref="I89:AA89"/>
    <mergeCell ref="AB89:AW89"/>
    <mergeCell ref="AY89:BH89"/>
    <mergeCell ref="I92:Z92"/>
    <mergeCell ref="AB92:AW92"/>
    <mergeCell ref="AY92:BH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6" bottom="0.18" header="0.22" footer="0.17"/>
  <pageSetup paperSize="9" scale="97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2013-03-26T11:00:17Z</dcterms:created>
  <dcterms:modified xsi:type="dcterms:W3CDTF">2013-03-26T11:00:28Z</dcterms:modified>
</cp:coreProperties>
</file>